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<sst xmlns="http://schemas.openxmlformats.org/spreadsheetml/2006/main" count="117" uniqueCount="50">
  <si>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</si>
  <si>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</si>
  <si>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</si>
  <si>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</si>
  <si>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</si>
  <si>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</si>
  <si>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</si>
  <si>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</si>
  <si>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</si>
  <si>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</si>
  <si>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</si>
  <si>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</si>
  <si>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</si>
  <si>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</si>
  <si>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</si>
  <si>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</si>
  <si>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</si>
  <si>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</si>
  <si>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</si>
  <si>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</si>
  <si>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</si>
  <si>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</si>
  <si>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</si>
  <si>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</si>
  <si>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</si>
  <si>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</si>
  <si>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</si>
  <si>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</si>
  <si>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</si>
  <si>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</si>
  <si>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</si>
  <si>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</si>
  <si>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</si>
  <si>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</si>
  <si>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</si>
  <si>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</si>
  <si>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</si>
  <si>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</si>
  <si>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</si>
  <si>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</si>
  <si>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</si>
  <si>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</si>
  <si>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</si>
  <si>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</si>
  <si>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</si>
  <si>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</si>
  <si>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</si>
  <si>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</si>
  <si>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</si>
  <si>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November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</si>
</sst>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456523</c:v>
                </c:pt>
                <c:pt idx="1">
                  <c:v>98810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555333</c:v>
                </c:pt>
                <c:pt idx="1">
                  <c:v>4501</c:v>
                </c:pt>
                <c:pt idx="2">
                  <c:v>939</c:v>
                </c:pt>
                <c:pt idx="3">
                  <c:v>2780</c:v>
                </c:pt>
                <c:pt idx="4">
                  <c:v>197926</c:v>
                </c:pt>
                <c:pt idx="5">
                  <c:v>1590</c:v>
                </c:pt>
                <c:pt idx="6">
                  <c:v>3394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130383592526</c:v>
                </c:pt>
                <c:pt idx="1">
                  <c:v>6888030263</c:v>
                </c:pt>
                <c:pt idx="2">
                  <c:v>2399677150</c:v>
                </c:pt>
                <c:pt idx="3">
                  <c:v>2334879228</c:v>
                </c:pt>
                <c:pt idx="4">
                  <c:v>356043464125</c:v>
                </c:pt>
                <c:pt idx="5">
                  <c:v>16338529000</c:v>
                </c:pt>
                <c:pt idx="6">
                  <c:v>7205411855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95965245411</c:v>
                </c:pt>
                <c:pt idx="1">
                  <c:v>34418347115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234784.52122600313</c:v>
                </c:pt>
                <c:pt idx="1">
                  <c:v>218489.42202288372</c:v>
                </c:pt>
                <c:pt idx="2">
                  <c:v>241725.22402561555</c:v>
                </c:pt>
                <c:pt idx="3">
                  <c:v>211720.16251512375</c:v>
                </c:pt>
                <c:pt idx="4">
                  <c:v>311852.134051979</c:v>
                </c:pt>
              </c:numCache>
            </c:numRef>
          </c:val>
        </c:ser>
        <c:axId val="18761356"/>
        <c:axId val="34634477"/>
      </c:barChart>
      <c:catAx>
        <c:axId val="1876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634477"/>
        <c:crosses val="autoZero"/>
        <c:auto val="1"/>
        <c:lblOffset val="100"/>
        <c:noMultiLvlLbl val="0"/>
      </c:catAx>
      <c:valAx>
        <c:axId val="3463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761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10275804.402515722</c:v>
                </c:pt>
                <c:pt idx="1">
                  <c:v>6495035.714285715</c:v>
                </c:pt>
                <c:pt idx="2">
                  <c:v>10343577.464788733</c:v>
                </c:pt>
                <c:pt idx="3">
                  <c:v>10188510.067114094</c:v>
                </c:pt>
                <c:pt idx="4">
                  <c:v>10843145.945945946</c:v>
                </c:pt>
              </c:numCache>
            </c:numRef>
          </c:val>
        </c:ser>
        <c:axId val="43274838"/>
        <c:axId val="53929223"/>
      </c:barChart>
      <c:catAx>
        <c:axId val="43274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929223"/>
        <c:crosses val="autoZero"/>
        <c:auto val="1"/>
        <c:lblOffset val="100"/>
        <c:noMultiLvlLbl val="0"/>
      </c:catAx>
      <c:valAx>
        <c:axId val="53929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274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1530333.317707176</c:v>
                </c:pt>
                <c:pt idx="1">
                  <c:v>641364.7089241034</c:v>
                </c:pt>
                <c:pt idx="2">
                  <c:v>1853129.6114476074</c:v>
                </c:pt>
                <c:pt idx="3">
                  <c:v>2004618.106689537</c:v>
                </c:pt>
                <c:pt idx="4">
                  <c:v>712072.8578811369</c:v>
                </c:pt>
              </c:numCache>
            </c:numRef>
          </c:val>
        </c:ser>
        <c:axId val="15600960"/>
        <c:axId val="6190913"/>
      </c:barChart>
      <c:catAx>
        <c:axId val="15600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90913"/>
        <c:crosses val="autoZero"/>
        <c:auto val="1"/>
        <c:lblOffset val="100"/>
        <c:noMultiLvlLbl val="0"/>
      </c:catAx>
      <c:valAx>
        <c:axId val="6190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600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2555566.719914803</c:v>
                </c:pt>
                <c:pt idx="1">
                  <c:v>1438613.28125</c:v>
                </c:pt>
                <c:pt idx="2">
                  <c:v>2974219.8389458274</c:v>
                </c:pt>
                <c:pt idx="3">
                  <c:v>2540180.787037037</c:v>
                </c:pt>
                <c:pt idx="4">
                  <c:v>11010142.857142856</c:v>
                </c:pt>
              </c:numCache>
            </c:numRef>
          </c:val>
        </c:ser>
        <c:axId val="55718218"/>
        <c:axId val="31701915"/>
      </c:barChart>
      <c:catAx>
        <c:axId val="5571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701915"/>
        <c:crosses val="autoZero"/>
        <c:auto val="1"/>
        <c:lblOffset val="100"/>
        <c:noMultiLvlLbl val="0"/>
      </c:catAx>
      <c:valAx>
        <c:axId val="3170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718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839884.6143884892</c:v>
                </c:pt>
                <c:pt idx="1">
                  <c:v>400028.26948480844</c:v>
                </c:pt>
                <c:pt idx="2">
                  <c:v>1004477.4236282748</c:v>
                </c:pt>
                <c:pt idx="3">
                  <c:v>1281755.9960254373</c:v>
                </c:pt>
                <c:pt idx="4">
                  <c:v>548508.2156862745</c:v>
                </c:pt>
              </c:numCache>
            </c:numRef>
          </c:val>
        </c:ser>
        <c:axId val="16881780"/>
        <c:axId val="17718293"/>
      </c:barChart>
      <c:catAx>
        <c:axId val="16881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718293"/>
        <c:crosses val="autoZero"/>
        <c:auto val="1"/>
        <c:lblOffset val="100"/>
        <c:noMultiLvlLbl val="0"/>
      </c:catAx>
      <c:valAx>
        <c:axId val="17718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881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1798871.6193173206</c:v>
                </c:pt>
                <c:pt idx="1">
                  <c:v>981773.7996848278</c:v>
                </c:pt>
                <c:pt idx="2">
                  <c:v>1997525.277533178</c:v>
                </c:pt>
                <c:pt idx="3">
                  <c:v>2057042.7301493809</c:v>
                </c:pt>
                <c:pt idx="4">
                  <c:v>1937726.8029614333</c:v>
                </c:pt>
              </c:numCache>
            </c:numRef>
          </c:val>
        </c:ser>
        <c:axId val="25246910"/>
        <c:axId val="25895599"/>
      </c:barChart>
      <c:catAx>
        <c:axId val="2524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895599"/>
        <c:crosses val="autoZero"/>
        <c:auto val="1"/>
        <c:lblOffset val="100"/>
        <c:noMultiLvlLbl val="0"/>
      </c:catAx>
      <c:valAx>
        <c:axId val="2589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246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97271</c:v>
                </c:pt>
                <c:pt idx="1">
                  <c:v>1184</c:v>
                </c:pt>
                <c:pt idx="2">
                  <c:v>201</c:v>
                </c:pt>
                <c:pt idx="3">
                  <c:v>274</c:v>
                </c:pt>
                <c:pt idx="4">
                  <c:v>9948</c:v>
                </c:pt>
                <c:pt idx="5">
                  <c:v>855</c:v>
                </c:pt>
                <c:pt idx="6">
                  <c:v>602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9a585cdf-8ce1-418f-9429-92cfd1086aea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$130.38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b0592747-2458-468e-af14-26f116256c1f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555,333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e6d301f-ad10-483a-a591-21bab496abe3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766,463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2c2b29d-e836-4c75-88d3-b82a470c8cac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$521,593,584,147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f0dcc212-03a8-4368-985b-d3c72cbbc4c9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110,335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C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456523</v>
      </c>
      <c r="C6" s="7">
        <f>B6/B$9</f>
        <v>0.8220707215310453</v>
      </c>
      <c r="D6" s="14">
        <v>95965245411</v>
      </c>
      <c r="E6" s="7">
        <f>D6/D$9</f>
        <v>0.7360224055174995</v>
      </c>
    </row>
    <row r="7" spans="1:5" ht="12.75">
      <c r="A7" s="1" t="s">
        <v>30</v>
      </c>
      <c r="B7" s="6">
        <v>98810</v>
      </c>
      <c r="C7" s="7">
        <f>B7/B$9</f>
        <v>0.17792927846895468</v>
      </c>
      <c r="D7" s="14">
        <v>34418347115</v>
      </c>
      <c r="E7" s="7">
        <f>D7/D$9</f>
        <v>0.2639775944825004</v>
      </c>
    </row>
    <row r="9" spans="1:7" ht="12.75">
      <c r="A9" s="9" t="s">
        <v>12</v>
      </c>
      <c r="B9" s="10">
        <f>SUM(B6:B7)</f>
        <v>555333</v>
      </c>
      <c r="C9" s="29">
        <f>SUM(C6:C7)</f>
        <v>1</v>
      </c>
      <c r="D9" s="15">
        <f>SUM(D6:D7)</f>
        <v>130383592526</v>
      </c>
      <c r="E9" s="29">
        <f>SUM(E6:E7)</f>
        <v>1</v>
      </c>
      <c r="G9" s="54">
        <f>+D9/1000000000</f>
        <v>130.383592526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97271</v>
      </c>
      <c r="C5" s="7">
        <f>B5/B$13</f>
        <v>0.8815969547287805</v>
      </c>
      <c r="D5" s="6">
        <v>555333</v>
      </c>
      <c r="E5" s="7">
        <f>D5/D$13</f>
        <v>0.7245398668950752</v>
      </c>
      <c r="F5" s="14">
        <v>130383592526</v>
      </c>
      <c r="G5" s="7">
        <f>F5/F$13</f>
        <v>0.24997161868703924</v>
      </c>
      <c r="H5" s="14">
        <f>IF(D5=0,"-",+F5/D5)</f>
        <v>234784.52122600313</v>
      </c>
      <c r="I5" s="25"/>
    </row>
    <row r="6" spans="1:8" ht="12.75">
      <c r="A6" s="51" t="s">
        <v>6</v>
      </c>
      <c r="B6" s="6">
        <v>1184</v>
      </c>
      <c r="C6" s="7">
        <f aca="true" t="shared" si="0" ref="C6:C11">B6/B$13</f>
        <v>0.010730955725744324</v>
      </c>
      <c r="D6" s="6">
        <v>4501</v>
      </c>
      <c r="E6" s="7">
        <f aca="true" t="shared" si="1" ref="E6:E11">D6/D$13</f>
        <v>0.005872429588903835</v>
      </c>
      <c r="F6" s="14">
        <v>6888030263</v>
      </c>
      <c r="G6" s="7">
        <f aca="true" t="shared" si="2" ref="G6:G11">F6/F$13</f>
        <v>0.013205741926953526</v>
      </c>
      <c r="H6" s="14">
        <f aca="true" t="shared" si="3" ref="H6:H11">IF(D6=0,"-",+F6/D6)</f>
        <v>1530333.317707176</v>
      </c>
    </row>
    <row r="7" spans="1:8" ht="12.75">
      <c r="A7" s="51" t="s">
        <v>7</v>
      </c>
      <c r="B7" s="6">
        <v>201</v>
      </c>
      <c r="C7" s="7">
        <f t="shared" si="0"/>
        <v>0.0018217247473603117</v>
      </c>
      <c r="D7" s="6">
        <v>939</v>
      </c>
      <c r="E7" s="7">
        <f t="shared" si="1"/>
        <v>0.001225108061315419</v>
      </c>
      <c r="F7" s="14">
        <v>2399677150</v>
      </c>
      <c r="G7" s="7">
        <f t="shared" si="2"/>
        <v>0.00460066462267623</v>
      </c>
      <c r="H7" s="14">
        <f t="shared" si="3"/>
        <v>2555566.719914803</v>
      </c>
    </row>
    <row r="8" spans="1:8" ht="12.75">
      <c r="A8" s="51" t="s">
        <v>8</v>
      </c>
      <c r="B8" s="6">
        <v>274</v>
      </c>
      <c r="C8" s="7">
        <f t="shared" si="0"/>
        <v>0.0024833461730185344</v>
      </c>
      <c r="D8" s="6">
        <v>2780</v>
      </c>
      <c r="E8" s="7">
        <f t="shared" si="1"/>
        <v>0.003627050490369398</v>
      </c>
      <c r="F8" s="14">
        <v>2334879228</v>
      </c>
      <c r="G8" s="7">
        <f t="shared" si="2"/>
        <v>0.004476433949659097</v>
      </c>
      <c r="H8" s="14">
        <f t="shared" si="3"/>
        <v>839884.6143884892</v>
      </c>
    </row>
    <row r="9" spans="1:8" ht="12.75">
      <c r="A9" s="51" t="s">
        <v>9</v>
      </c>
      <c r="B9" s="6">
        <v>9948</v>
      </c>
      <c r="C9" s="7">
        <f t="shared" si="0"/>
        <v>0.09016178003353424</v>
      </c>
      <c r="D9" s="6">
        <v>197926</v>
      </c>
      <c r="E9" s="7">
        <f t="shared" si="1"/>
        <v>0.25823294797009116</v>
      </c>
      <c r="F9" s="14">
        <v>356043464125</v>
      </c>
      <c r="G9" s="7">
        <f t="shared" si="2"/>
        <v>0.6826070621770853</v>
      </c>
      <c r="H9" s="14">
        <f t="shared" si="3"/>
        <v>1798871.6193173206</v>
      </c>
    </row>
    <row r="10" spans="1:8" ht="12.75">
      <c r="A10" s="51" t="s">
        <v>10</v>
      </c>
      <c r="B10" s="6">
        <v>855</v>
      </c>
      <c r="C10" s="7">
        <f t="shared" si="0"/>
        <v>0.007749127656681923</v>
      </c>
      <c r="D10" s="6">
        <v>1590</v>
      </c>
      <c r="E10" s="7">
        <f t="shared" si="1"/>
        <v>0.0020744641293839365</v>
      </c>
      <c r="F10" s="14">
        <v>16338529000</v>
      </c>
      <c r="G10" s="7">
        <f t="shared" si="2"/>
        <v>0.03132425224654476</v>
      </c>
      <c r="H10" s="14">
        <f t="shared" si="3"/>
        <v>10275804.402515722</v>
      </c>
    </row>
    <row r="11" spans="1:8" ht="12.75">
      <c r="A11" s="51" t="s">
        <v>11</v>
      </c>
      <c r="B11" s="6">
        <v>602</v>
      </c>
      <c r="C11" s="7">
        <f t="shared" si="0"/>
        <v>0.005456110934880138</v>
      </c>
      <c r="D11" s="6">
        <v>3394</v>
      </c>
      <c r="E11" s="7">
        <f t="shared" si="1"/>
        <v>0.0044281328648610565</v>
      </c>
      <c r="F11" s="14">
        <v>7205411855</v>
      </c>
      <c r="G11" s="7">
        <f t="shared" si="2"/>
        <v>0.013814226390041847</v>
      </c>
      <c r="H11" s="14">
        <f t="shared" si="3"/>
        <v>2122985.225397761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110335</v>
      </c>
      <c r="C13" s="11">
        <f t="shared" si="4"/>
        <v>1</v>
      </c>
      <c r="D13" s="10">
        <f t="shared" si="4"/>
        <v>766463</v>
      </c>
      <c r="E13" s="12">
        <f t="shared" si="4"/>
        <v>1</v>
      </c>
      <c r="F13" s="15">
        <f t="shared" si="4"/>
        <v>521593584147</v>
      </c>
      <c r="G13" s="12">
        <f t="shared" si="4"/>
        <v>1</v>
      </c>
      <c r="H13" s="15">
        <f>F13/D13</f>
        <v>680520.2392639958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51795</v>
      </c>
      <c r="C16" s="7">
        <f aca="true" t="shared" si="5" ref="C16:C22">B16/B$24</f>
        <v>0.9027293641940881</v>
      </c>
      <c r="D16" s="6">
        <v>165882</v>
      </c>
      <c r="E16" s="7">
        <f aca="true" t="shared" si="6" ref="E16:E22">D16/D$24</f>
        <v>0.7999286303292167</v>
      </c>
      <c r="F16" s="20">
        <v>36243462304</v>
      </c>
      <c r="G16" s="7">
        <f aca="true" t="shared" si="7" ref="G16:G22">F16/F$24</f>
        <v>0.47051308864773844</v>
      </c>
      <c r="H16" s="20">
        <f aca="true" t="shared" si="8" ref="H16:H22">IF(D16=0,"-",+F16/D16)</f>
        <v>218489.42202288372</v>
      </c>
      <c r="J16" s="8"/>
      <c r="M16" s="1"/>
      <c r="N16" s="1"/>
    </row>
    <row r="17" spans="1:14" ht="12.75">
      <c r="A17" s="1" t="s">
        <v>6</v>
      </c>
      <c r="B17" s="6">
        <v>458</v>
      </c>
      <c r="C17" s="7">
        <f t="shared" si="5"/>
        <v>0.007982431678750698</v>
      </c>
      <c r="D17" s="6">
        <v>1199</v>
      </c>
      <c r="E17" s="7">
        <f t="shared" si="6"/>
        <v>0.005781907788456438</v>
      </c>
      <c r="F17" s="20">
        <v>768996286</v>
      </c>
      <c r="G17" s="7">
        <f t="shared" si="7"/>
        <v>0.009983119566492607</v>
      </c>
      <c r="H17" s="20">
        <f t="shared" si="8"/>
        <v>641364.7089241034</v>
      </c>
      <c r="J17" s="8"/>
      <c r="M17" s="1"/>
      <c r="N17" s="1"/>
    </row>
    <row r="18" spans="1:14" ht="12.75">
      <c r="A18" s="1" t="s">
        <v>7</v>
      </c>
      <c r="B18" s="6">
        <v>61</v>
      </c>
      <c r="C18" s="7">
        <f t="shared" si="5"/>
        <v>0.0010631622978248744</v>
      </c>
      <c r="D18" s="6">
        <v>256</v>
      </c>
      <c r="E18" s="7">
        <f t="shared" si="6"/>
        <v>0.001234502413548664</v>
      </c>
      <c r="F18" s="20">
        <v>368285000</v>
      </c>
      <c r="G18" s="7">
        <f t="shared" si="7"/>
        <v>0.004781080554588959</v>
      </c>
      <c r="H18" s="20">
        <f t="shared" si="8"/>
        <v>1438613.28125</v>
      </c>
      <c r="J18" s="8"/>
      <c r="M18" s="1"/>
      <c r="N18" s="1"/>
    </row>
    <row r="19" spans="1:14" ht="12.75">
      <c r="A19" s="1" t="s">
        <v>8</v>
      </c>
      <c r="B19" s="6">
        <v>148</v>
      </c>
      <c r="C19" s="7">
        <f t="shared" si="5"/>
        <v>0.0025794757389849413</v>
      </c>
      <c r="D19" s="6">
        <v>757</v>
      </c>
      <c r="E19" s="7">
        <f t="shared" si="6"/>
        <v>0.003650462215063823</v>
      </c>
      <c r="F19" s="20">
        <v>302821400</v>
      </c>
      <c r="G19" s="7">
        <f t="shared" si="7"/>
        <v>0.003931231266691299</v>
      </c>
      <c r="H19" s="20">
        <f t="shared" si="8"/>
        <v>400028.26948480844</v>
      </c>
      <c r="J19" s="8"/>
      <c r="M19" s="1"/>
      <c r="N19" s="1"/>
    </row>
    <row r="20" spans="1:14" ht="12.75">
      <c r="A20" s="1" t="s">
        <v>9</v>
      </c>
      <c r="B20" s="6">
        <v>4752</v>
      </c>
      <c r="C20" s="7">
        <f t="shared" si="5"/>
        <v>0.08282208588957055</v>
      </c>
      <c r="D20" s="6">
        <v>38709</v>
      </c>
      <c r="E20" s="7">
        <f t="shared" si="6"/>
        <v>0.18666544502365326</v>
      </c>
      <c r="F20" s="20">
        <v>38003482012</v>
      </c>
      <c r="G20" s="7">
        <f t="shared" si="7"/>
        <v>0.4933616868844631</v>
      </c>
      <c r="H20" s="20">
        <f t="shared" si="8"/>
        <v>981773.7996848278</v>
      </c>
      <c r="J20" s="8"/>
      <c r="M20" s="1"/>
      <c r="N20" s="1"/>
    </row>
    <row r="21" spans="1:14" ht="12.75">
      <c r="A21" s="1" t="s">
        <v>10</v>
      </c>
      <c r="B21" s="6">
        <v>27</v>
      </c>
      <c r="C21" s="7">
        <f t="shared" si="5"/>
        <v>0.00047058003346346904</v>
      </c>
      <c r="D21" s="6">
        <v>28</v>
      </c>
      <c r="E21" s="7">
        <f t="shared" si="6"/>
        <v>0.00013502370148188512</v>
      </c>
      <c r="F21" s="20">
        <v>181861000</v>
      </c>
      <c r="G21" s="7">
        <f t="shared" si="7"/>
        <v>0.002360921815273776</v>
      </c>
      <c r="H21" s="20">
        <f t="shared" si="8"/>
        <v>6495035.714285715</v>
      </c>
      <c r="J21" s="8"/>
      <c r="M21" s="1"/>
      <c r="N21" s="1"/>
    </row>
    <row r="22" spans="1:14" ht="12.75">
      <c r="A22" s="1" t="s">
        <v>11</v>
      </c>
      <c r="B22" s="6">
        <v>135</v>
      </c>
      <c r="C22" s="7">
        <f t="shared" si="5"/>
        <v>0.002352900167317345</v>
      </c>
      <c r="D22" s="6">
        <v>540</v>
      </c>
      <c r="E22" s="7">
        <f t="shared" si="6"/>
        <v>0.002604028528579213</v>
      </c>
      <c r="F22" s="20">
        <v>1160750000</v>
      </c>
      <c r="G22" s="7">
        <f t="shared" si="7"/>
        <v>0.015068871264751848</v>
      </c>
      <c r="H22" s="20">
        <f t="shared" si="8"/>
        <v>2149537.037037037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57376</v>
      </c>
      <c r="C24" s="11">
        <f t="shared" si="9"/>
        <v>1</v>
      </c>
      <c r="D24" s="10">
        <f t="shared" si="9"/>
        <v>207371</v>
      </c>
      <c r="E24" s="11">
        <f t="shared" si="9"/>
        <v>0.9999999999999999</v>
      </c>
      <c r="F24" s="21">
        <f t="shared" si="9"/>
        <v>77029658002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96876</v>
      </c>
      <c r="C27" s="7">
        <f>B27/B$35</f>
        <v>0.8815484152766783</v>
      </c>
      <c r="D27" s="6">
        <v>389451</v>
      </c>
      <c r="E27" s="7">
        <f>D27/D$35</f>
        <v>0.6965776652143117</v>
      </c>
      <c r="F27" s="20">
        <v>94140130222</v>
      </c>
      <c r="G27" s="7">
        <f>F27/F$35</f>
        <v>0.21175836518794608</v>
      </c>
      <c r="H27" s="20">
        <f aca="true" t="shared" si="10" ref="H27:H33">IF(D27=0,"-",+F27/D27)</f>
        <v>241725.22402561555</v>
      </c>
      <c r="J27" s="8"/>
    </row>
    <row r="28" spans="1:10" ht="12.75">
      <c r="A28" s="1" t="s">
        <v>6</v>
      </c>
      <c r="B28" s="6">
        <v>1176</v>
      </c>
      <c r="C28" s="7">
        <f aca="true" t="shared" si="11" ref="C28:C33">B28/B$35</f>
        <v>0.010701318555321995</v>
      </c>
      <c r="D28" s="6">
        <v>3302</v>
      </c>
      <c r="E28" s="7">
        <f aca="true" t="shared" si="12" ref="E28:E33">D28/D$35</f>
        <v>0.005906004736250921</v>
      </c>
      <c r="F28" s="20">
        <v>6119033977</v>
      </c>
      <c r="G28" s="7">
        <f aca="true" t="shared" si="13" ref="G28:G33">F28/F$35</f>
        <v>0.013764126185542553</v>
      </c>
      <c r="H28" s="20">
        <f t="shared" si="10"/>
        <v>1853129.6114476074</v>
      </c>
      <c r="J28" s="8"/>
    </row>
    <row r="29" spans="1:10" ht="12.75">
      <c r="A29" s="1" t="s">
        <v>7</v>
      </c>
      <c r="B29" s="6">
        <v>197</v>
      </c>
      <c r="C29" s="7">
        <f t="shared" si="11"/>
        <v>0.00179265285322996</v>
      </c>
      <c r="D29" s="6">
        <v>683</v>
      </c>
      <c r="E29" s="7">
        <f t="shared" si="12"/>
        <v>0.001221623632604294</v>
      </c>
      <c r="F29" s="20">
        <v>2031392150</v>
      </c>
      <c r="G29" s="7">
        <f t="shared" si="13"/>
        <v>0.0045694039271585805</v>
      </c>
      <c r="H29" s="20">
        <f t="shared" si="10"/>
        <v>2974219.8389458274</v>
      </c>
      <c r="J29" s="8"/>
    </row>
    <row r="30" spans="1:10" ht="12.75">
      <c r="A30" s="1" t="s">
        <v>8</v>
      </c>
      <c r="B30" s="6">
        <v>274</v>
      </c>
      <c r="C30" s="7">
        <f t="shared" si="11"/>
        <v>0.0024933344253046147</v>
      </c>
      <c r="D30" s="6">
        <v>2023</v>
      </c>
      <c r="E30" s="7">
        <f t="shared" si="12"/>
        <v>0.003618366923511694</v>
      </c>
      <c r="F30" s="20">
        <v>2032057828</v>
      </c>
      <c r="G30" s="7">
        <f t="shared" si="13"/>
        <v>0.004570901300114079</v>
      </c>
      <c r="H30" s="20">
        <f t="shared" si="10"/>
        <v>1004477.4236282748</v>
      </c>
      <c r="J30" s="8"/>
    </row>
    <row r="31" spans="1:10" ht="12.75">
      <c r="A31" s="1" t="s">
        <v>9</v>
      </c>
      <c r="B31" s="6">
        <v>9944</v>
      </c>
      <c r="C31" s="7">
        <f t="shared" si="11"/>
        <v>0.09048802016506965</v>
      </c>
      <c r="D31" s="6">
        <v>159217</v>
      </c>
      <c r="E31" s="7">
        <f t="shared" si="12"/>
        <v>0.2847778183197041</v>
      </c>
      <c r="F31" s="20">
        <v>318039982113</v>
      </c>
      <c r="G31" s="7">
        <f t="shared" si="13"/>
        <v>0.7153976366702938</v>
      </c>
      <c r="H31" s="20">
        <f t="shared" si="10"/>
        <v>1997525.277533178</v>
      </c>
      <c r="J31" s="8"/>
    </row>
    <row r="32" spans="1:10" ht="12.75">
      <c r="A32" s="1" t="s">
        <v>10</v>
      </c>
      <c r="B32" s="6">
        <v>852</v>
      </c>
      <c r="C32" s="7">
        <f t="shared" si="11"/>
        <v>0.00775299609620267</v>
      </c>
      <c r="D32" s="6">
        <v>1562</v>
      </c>
      <c r="E32" s="7">
        <f t="shared" si="12"/>
        <v>0.0027938156868637003</v>
      </c>
      <c r="F32" s="20">
        <v>16156668000</v>
      </c>
      <c r="G32" s="7">
        <f t="shared" si="13"/>
        <v>0.03634273284407315</v>
      </c>
      <c r="H32" s="20">
        <f t="shared" si="10"/>
        <v>10343577.464788733</v>
      </c>
      <c r="J32" s="8"/>
    </row>
    <row r="33" spans="1:10" ht="12.75">
      <c r="A33" s="1" t="s">
        <v>11</v>
      </c>
      <c r="B33" s="6">
        <v>574</v>
      </c>
      <c r="C33" s="7">
        <f t="shared" si="11"/>
        <v>0.005223262628192878</v>
      </c>
      <c r="D33" s="6">
        <v>2854</v>
      </c>
      <c r="E33" s="7">
        <f t="shared" si="12"/>
        <v>0.005104705486753521</v>
      </c>
      <c r="F33" s="20">
        <v>6044661855</v>
      </c>
      <c r="G33" s="7">
        <f t="shared" si="13"/>
        <v>0.013596833884871845</v>
      </c>
      <c r="H33" s="20">
        <f t="shared" si="10"/>
        <v>2117961.406797477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109893</v>
      </c>
      <c r="C35" s="11">
        <f t="shared" si="14"/>
        <v>1</v>
      </c>
      <c r="D35" s="10">
        <f t="shared" si="14"/>
        <v>559092</v>
      </c>
      <c r="E35" s="11">
        <f t="shared" si="14"/>
        <v>0.9999999999999999</v>
      </c>
      <c r="F35" s="21">
        <f t="shared" si="14"/>
        <v>444563926145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87464</v>
      </c>
      <c r="C38" s="7">
        <f aca="true" t="shared" si="15" ref="C38:C44">B38/B$46</f>
        <v>0.8785495454773743</v>
      </c>
      <c r="D38" s="6">
        <v>272750</v>
      </c>
      <c r="E38" s="7">
        <f aca="true" t="shared" si="16" ref="E38:E44">D38/D$46</f>
        <v>0.7564013322647114</v>
      </c>
      <c r="F38" s="20">
        <v>57746674326</v>
      </c>
      <c r="G38" s="7">
        <f aca="true" t="shared" si="17" ref="G38:G44">F38/F$46</f>
        <v>0.23388177732413512</v>
      </c>
      <c r="H38" s="20">
        <f aca="true" t="shared" si="18" ref="H38:H44">IF(D38=0,"-",+F38/D38)</f>
        <v>211720.16251512375</v>
      </c>
      <c r="J38" s="8"/>
      <c r="N38" s="1"/>
    </row>
    <row r="39" spans="1:14" ht="12.75">
      <c r="A39" s="1" t="s">
        <v>6</v>
      </c>
      <c r="B39" s="6">
        <v>1133</v>
      </c>
      <c r="C39" s="7">
        <f t="shared" si="15"/>
        <v>0.01138064386520014</v>
      </c>
      <c r="D39" s="6">
        <v>2915</v>
      </c>
      <c r="E39" s="7">
        <f t="shared" si="16"/>
        <v>0.008083995906697098</v>
      </c>
      <c r="F39" s="20">
        <v>5843461781</v>
      </c>
      <c r="G39" s="7">
        <f t="shared" si="17"/>
        <v>0.023666804071703903</v>
      </c>
      <c r="H39" s="20">
        <f t="shared" si="18"/>
        <v>2004618.106689537</v>
      </c>
      <c r="J39" s="8"/>
      <c r="N39" s="1"/>
    </row>
    <row r="40" spans="1:14" ht="12.75">
      <c r="A40" s="1" t="s">
        <v>7</v>
      </c>
      <c r="B40" s="6">
        <v>196</v>
      </c>
      <c r="C40" s="7">
        <f t="shared" si="15"/>
        <v>0.0019687609863894328</v>
      </c>
      <c r="D40" s="6">
        <v>648</v>
      </c>
      <c r="E40" s="7">
        <f t="shared" si="16"/>
        <v>0.0017970598104767477</v>
      </c>
      <c r="F40" s="20">
        <v>1646037150</v>
      </c>
      <c r="G40" s="7">
        <f t="shared" si="17"/>
        <v>0.0066666712616248545</v>
      </c>
      <c r="H40" s="20">
        <f t="shared" si="18"/>
        <v>2540180.787037037</v>
      </c>
      <c r="J40" s="8"/>
      <c r="N40" s="1"/>
    </row>
    <row r="41" spans="1:14" ht="12.75">
      <c r="A41" s="1" t="s">
        <v>8</v>
      </c>
      <c r="B41" s="6">
        <v>255</v>
      </c>
      <c r="C41" s="7">
        <f t="shared" si="15"/>
        <v>0.002561398222088293</v>
      </c>
      <c r="D41" s="6">
        <v>1258</v>
      </c>
      <c r="E41" s="7">
        <f t="shared" si="16"/>
        <v>0.003488736483919365</v>
      </c>
      <c r="F41" s="20">
        <v>1612449043</v>
      </c>
      <c r="G41" s="7">
        <f t="shared" si="17"/>
        <v>0.0065306349226702445</v>
      </c>
      <c r="H41" s="20">
        <f t="shared" si="18"/>
        <v>1281755.9960254373</v>
      </c>
      <c r="J41" s="8"/>
      <c r="N41" s="1"/>
    </row>
    <row r="42" spans="1:14" ht="12.75">
      <c r="A42" s="1" t="s">
        <v>9</v>
      </c>
      <c r="B42" s="6">
        <v>9176</v>
      </c>
      <c r="C42" s="7">
        <f t="shared" si="15"/>
        <v>0.09217015719953794</v>
      </c>
      <c r="D42" s="6">
        <v>79796</v>
      </c>
      <c r="E42" s="7">
        <f t="shared" si="16"/>
        <v>0.2212934948098805</v>
      </c>
      <c r="F42" s="20">
        <v>164143781695</v>
      </c>
      <c r="G42" s="7">
        <f t="shared" si="17"/>
        <v>0.6648043345804682</v>
      </c>
      <c r="H42" s="20">
        <f t="shared" si="18"/>
        <v>2057042.7301493809</v>
      </c>
      <c r="J42" s="8"/>
      <c r="N42" s="1"/>
    </row>
    <row r="43" spans="1:14" ht="12.75">
      <c r="A43" s="1" t="s">
        <v>10</v>
      </c>
      <c r="B43" s="6">
        <v>847</v>
      </c>
      <c r="C43" s="7">
        <f t="shared" si="15"/>
        <v>0.008507859976897193</v>
      </c>
      <c r="D43" s="6">
        <v>1192</v>
      </c>
      <c r="E43" s="7">
        <f t="shared" si="16"/>
        <v>0.0033057026143337707</v>
      </c>
      <c r="F43" s="20">
        <v>12144704000</v>
      </c>
      <c r="G43" s="7">
        <f t="shared" si="17"/>
        <v>0.04918768032528331</v>
      </c>
      <c r="H43" s="20">
        <f t="shared" si="18"/>
        <v>10188510.067114094</v>
      </c>
      <c r="J43" s="8"/>
      <c r="N43" s="1"/>
    </row>
    <row r="44" spans="1:14" ht="12.75">
      <c r="A44" s="1" t="s">
        <v>11</v>
      </c>
      <c r="B44" s="6">
        <v>484</v>
      </c>
      <c r="C44" s="7">
        <f t="shared" si="15"/>
        <v>0.004861634272512682</v>
      </c>
      <c r="D44" s="6">
        <v>2030</v>
      </c>
      <c r="E44" s="7">
        <f t="shared" si="16"/>
        <v>0.00562967810998117</v>
      </c>
      <c r="F44" s="20">
        <v>3768294327</v>
      </c>
      <c r="G44" s="7">
        <f t="shared" si="17"/>
        <v>0.01526209751411435</v>
      </c>
      <c r="H44" s="20">
        <f t="shared" si="18"/>
        <v>1856302.624137931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99555</v>
      </c>
      <c r="C46" s="11">
        <f t="shared" si="19"/>
        <v>0.9999999999999999</v>
      </c>
      <c r="D46" s="10">
        <f t="shared" si="19"/>
        <v>360589</v>
      </c>
      <c r="E46" s="11">
        <f t="shared" si="19"/>
        <v>0.9999999999999999</v>
      </c>
      <c r="F46" s="10">
        <f t="shared" si="19"/>
        <v>246905402322</v>
      </c>
      <c r="G46" s="11">
        <f t="shared" si="19"/>
        <v>0.9999999999999999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74797</v>
      </c>
      <c r="C49" s="7">
        <f aca="true" t="shared" si="20" ref="C49:C55">B49/B$57</f>
        <v>0.878971984582119</v>
      </c>
      <c r="D49" s="6">
        <v>116701</v>
      </c>
      <c r="E49" s="7">
        <f aca="true" t="shared" si="21" ref="E49:E55">D49/D$57</f>
        <v>0.5879054724613734</v>
      </c>
      <c r="F49" s="20">
        <v>36393455896</v>
      </c>
      <c r="G49" s="7">
        <f aca="true" t="shared" si="22" ref="G49:G55">F49/F$57</f>
        <v>0.184122876120383</v>
      </c>
      <c r="H49" s="20">
        <f aca="true" t="shared" si="23" ref="H49:H55">IF(D49=0,"-",+F49/D49)</f>
        <v>311852.134051979</v>
      </c>
      <c r="J49" s="8"/>
      <c r="N49" s="1"/>
    </row>
    <row r="50" spans="1:14" ht="12.75">
      <c r="A50" s="1" t="s">
        <v>6</v>
      </c>
      <c r="B50" s="6">
        <v>320</v>
      </c>
      <c r="C50" s="7">
        <f t="shared" si="20"/>
        <v>0.0037604587759706683</v>
      </c>
      <c r="D50" s="6">
        <v>387</v>
      </c>
      <c r="E50" s="7">
        <f t="shared" si="21"/>
        <v>0.0019495927013697526</v>
      </c>
      <c r="F50" s="20">
        <v>275572196</v>
      </c>
      <c r="G50" s="7">
        <f t="shared" si="22"/>
        <v>0.0013941832139087026</v>
      </c>
      <c r="H50" s="20">
        <f t="shared" si="23"/>
        <v>712072.8578811369</v>
      </c>
      <c r="J50" s="8"/>
      <c r="N50" s="1"/>
    </row>
    <row r="51" spans="1:14" ht="12.75">
      <c r="A51" s="1" t="s">
        <v>7</v>
      </c>
      <c r="B51" s="6">
        <v>10</v>
      </c>
      <c r="C51" s="7">
        <f t="shared" si="20"/>
        <v>0.00011751433674908338</v>
      </c>
      <c r="D51" s="6">
        <v>35</v>
      </c>
      <c r="E51" s="7">
        <f t="shared" si="21"/>
        <v>0.0001763197533538536</v>
      </c>
      <c r="F51" s="20">
        <v>385355000</v>
      </c>
      <c r="G51" s="7">
        <f t="shared" si="22"/>
        <v>0.0019495997063353522</v>
      </c>
      <c r="H51" s="20">
        <f t="shared" si="23"/>
        <v>11010142.857142856</v>
      </c>
      <c r="J51" s="8"/>
      <c r="N51" s="1"/>
    </row>
    <row r="52" spans="1:14" ht="12.75">
      <c r="A52" s="1" t="s">
        <v>8</v>
      </c>
      <c r="B52" s="6">
        <v>228</v>
      </c>
      <c r="C52" s="7">
        <f t="shared" si="20"/>
        <v>0.002679326877879101</v>
      </c>
      <c r="D52" s="6">
        <v>765</v>
      </c>
      <c r="E52" s="7">
        <f t="shared" si="21"/>
        <v>0.0038538460375913716</v>
      </c>
      <c r="F52" s="20">
        <v>419608785</v>
      </c>
      <c r="G52" s="7">
        <f t="shared" si="22"/>
        <v>0.0021228974945484915</v>
      </c>
      <c r="H52" s="20">
        <f t="shared" si="23"/>
        <v>548508.2156862745</v>
      </c>
      <c r="J52" s="8"/>
      <c r="N52" s="1"/>
    </row>
    <row r="53" spans="1:14" ht="12.75">
      <c r="A53" s="1" t="s">
        <v>9</v>
      </c>
      <c r="B53" s="6">
        <v>9069</v>
      </c>
      <c r="C53" s="7">
        <f t="shared" si="20"/>
        <v>0.10657375199774373</v>
      </c>
      <c r="D53" s="6">
        <v>79421</v>
      </c>
      <c r="E53" s="7">
        <f t="shared" si="21"/>
        <v>0.40009974660332587</v>
      </c>
      <c r="F53" s="20">
        <v>153896200418</v>
      </c>
      <c r="G53" s="7">
        <f t="shared" si="22"/>
        <v>0.7785963258321789</v>
      </c>
      <c r="H53" s="20">
        <f t="shared" si="23"/>
        <v>1937726.8029614333</v>
      </c>
      <c r="J53" s="8"/>
      <c r="N53" s="1"/>
    </row>
    <row r="54" spans="1:14" ht="12.75">
      <c r="A54" s="1" t="s">
        <v>10</v>
      </c>
      <c r="B54" s="6">
        <v>306</v>
      </c>
      <c r="C54" s="7">
        <f t="shared" si="20"/>
        <v>0.0035959387045219515</v>
      </c>
      <c r="D54" s="6">
        <v>370</v>
      </c>
      <c r="E54" s="7">
        <f t="shared" si="21"/>
        <v>0.0018639516783121666</v>
      </c>
      <c r="F54" s="20">
        <v>4011964000</v>
      </c>
      <c r="G54" s="7">
        <f t="shared" si="22"/>
        <v>0.020297449977885337</v>
      </c>
      <c r="H54" s="20">
        <f t="shared" si="23"/>
        <v>10843145.945945946</v>
      </c>
      <c r="J54" s="8"/>
      <c r="N54" s="1"/>
    </row>
    <row r="55" spans="1:14" ht="12.75">
      <c r="A55" s="1" t="s">
        <v>11</v>
      </c>
      <c r="B55" s="6">
        <v>366</v>
      </c>
      <c r="C55" s="7">
        <f t="shared" si="20"/>
        <v>0.004301024725016452</v>
      </c>
      <c r="D55" s="6">
        <v>824</v>
      </c>
      <c r="E55" s="7">
        <f t="shared" si="21"/>
        <v>0.004151070764673582</v>
      </c>
      <c r="F55" s="20">
        <v>2276367528</v>
      </c>
      <c r="G55" s="7">
        <f t="shared" si="22"/>
        <v>0.011516667654760239</v>
      </c>
      <c r="H55" s="20">
        <f t="shared" si="23"/>
        <v>2762581.9514563107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85096</v>
      </c>
      <c r="C57" s="11">
        <f t="shared" si="24"/>
        <v>1</v>
      </c>
      <c r="D57" s="10">
        <f t="shared" si="24"/>
        <v>198503</v>
      </c>
      <c r="E57" s="11">
        <f t="shared" si="24"/>
        <v>1</v>
      </c>
      <c r="F57" s="10">
        <f t="shared" si="24"/>
        <v>197658523823</v>
      </c>
      <c r="G57" s="11">
        <f t="shared" si="24"/>
        <v>0.9999999999999999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ohamilton</cp:lastModifiedBy>
  <cp:lastPrinted>2001-02-08T21:22:29Z</cp:lastPrinted>
  <dcterms:created xsi:type="dcterms:W3CDTF">2000-09-06T18:30:25Z</dcterms:created>
  <dcterms:modified xsi:type="dcterms:W3CDTF">2008-01-08T20:31:53Z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